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xWindow="12570" yWindow="0" windowWidth="12375" windowHeight="9300"/>
  </bookViews>
  <sheets>
    <sheet name="Almindelig" sheetId="1" r:id="rId1"/>
    <sheet name="Avanceret" sheetId="2" r:id="rId2"/>
  </sheets>
  <definedNames>
    <definedName name="De_tre">Almindelig!$B$1:$Q$18</definedName>
  </definedNames>
  <calcPr calcId="145621"/>
</workbook>
</file>

<file path=xl/calcChain.xml><?xml version="1.0" encoding="utf-8"?>
<calcChain xmlns="http://schemas.openxmlformats.org/spreadsheetml/2006/main">
  <c r="G7" i="2" l="1"/>
  <c r="H18" i="2"/>
  <c r="F25" i="2" s="1"/>
  <c r="H17" i="2"/>
  <c r="F27" i="2" s="1"/>
  <c r="H27" i="2" s="1"/>
  <c r="G18" i="2"/>
  <c r="F24" i="2" s="1"/>
  <c r="G17" i="2"/>
  <c r="K14" i="2"/>
  <c r="F18" i="2" s="1"/>
  <c r="F23" i="2" s="1"/>
  <c r="I7" i="2" s="1"/>
  <c r="K13" i="2"/>
  <c r="F17" i="2" s="1"/>
  <c r="L21" i="1"/>
  <c r="L22" i="1" s="1"/>
  <c r="N14" i="1"/>
  <c r="N16" i="1"/>
  <c r="C21" i="1"/>
  <c r="D22" i="1"/>
  <c r="B21" i="1"/>
  <c r="K8" i="1"/>
  <c r="K7" i="1"/>
  <c r="O7" i="1"/>
  <c r="H14" i="1"/>
  <c r="M7" i="1" s="1"/>
  <c r="G7" i="1"/>
  <c r="I7" i="1"/>
  <c r="H16" i="1"/>
  <c r="M8" i="1" s="1"/>
  <c r="K7" i="2" l="1"/>
  <c r="F26" i="2"/>
  <c r="K8" i="2" s="1"/>
  <c r="F28" i="2"/>
  <c r="O7" i="2" s="1"/>
  <c r="M8" i="2"/>
  <c r="N27" i="2"/>
  <c r="N25" i="2"/>
  <c r="H25" i="2"/>
  <c r="M7" i="2" s="1"/>
  <c r="C22" i="1"/>
  <c r="E22" i="1"/>
  <c r="H22" i="1"/>
  <c r="I21" i="1"/>
  <c r="B22" i="1" s="1"/>
  <c r="Q7" i="1"/>
  <c r="I11" i="1" s="1"/>
  <c r="Q7" i="2" l="1"/>
  <c r="I22" i="2" s="1"/>
  <c r="I22" i="1"/>
  <c r="G24" i="1" s="1"/>
  <c r="G25" i="1" s="1"/>
</calcChain>
</file>

<file path=xl/sharedStrings.xml><?xml version="1.0" encoding="utf-8"?>
<sst xmlns="http://schemas.openxmlformats.org/spreadsheetml/2006/main" count="72" uniqueCount="37">
  <si>
    <t>x</t>
  </si>
  <si>
    <t>+</t>
  </si>
  <si>
    <t>=</t>
  </si>
  <si>
    <t>Kabellængde</t>
  </si>
  <si>
    <t>cu</t>
  </si>
  <si>
    <t>al</t>
  </si>
  <si>
    <t>Hjælpeleders længde</t>
  </si>
  <si>
    <t>L</t>
  </si>
  <si>
    <t>A</t>
  </si>
  <si>
    <t>a</t>
  </si>
  <si>
    <t>B</t>
  </si>
  <si>
    <t>b</t>
  </si>
  <si>
    <t>H</t>
  </si>
  <si>
    <t>Aflæsning på målrbro</t>
  </si>
  <si>
    <t>n</t>
  </si>
  <si>
    <r>
      <rPr>
        <sz val="10"/>
        <color theme="1"/>
        <rFont val="Times New Roman"/>
        <family val="1"/>
      </rPr>
      <t>©</t>
    </r>
    <r>
      <rPr>
        <sz val="10"/>
        <color theme="1"/>
        <rFont val="Times New Roman"/>
        <family val="2"/>
      </rPr>
      <t xml:space="preserve"> De tre</t>
    </r>
  </si>
  <si>
    <t>Materiale er:</t>
  </si>
  <si>
    <r>
      <t xml:space="preserve">Udfyld de farvede felter med nødvendige oplysninger, 
skriv kun tal
for materiale må der kun skrives:
</t>
    </r>
    <r>
      <rPr>
        <b/>
        <sz val="12"/>
        <color theme="1"/>
        <rFont val="Times New Roman"/>
        <family val="1"/>
      </rPr>
      <t>al</t>
    </r>
    <r>
      <rPr>
        <sz val="10"/>
        <color theme="1"/>
        <rFont val="Times New Roman"/>
        <family val="2"/>
      </rPr>
      <t xml:space="preserve"> for aluminium og </t>
    </r>
    <r>
      <rPr>
        <b/>
        <sz val="12"/>
        <color theme="1"/>
        <rFont val="Times New Roman"/>
        <family val="1"/>
      </rPr>
      <t>cu</t>
    </r>
    <r>
      <rPr>
        <sz val="10"/>
        <color theme="1"/>
        <rFont val="Times New Roman"/>
        <family val="2"/>
      </rPr>
      <t xml:space="preserve"> for kobber.</t>
    </r>
  </si>
  <si>
    <t>Kablest tværsnit</t>
  </si>
  <si>
    <t>Hjælpeleders tværsnit</t>
  </si>
  <si>
    <t>Kablets ledermatriale</t>
  </si>
  <si>
    <t>Hjælpeledes ledermatriale</t>
  </si>
  <si>
    <t>omregnes til</t>
  </si>
  <si>
    <t xml:space="preserve">Svarende til en kabellængde på </t>
  </si>
  <si>
    <t xml:space="preserve">Samlet omregnet længde </t>
  </si>
  <si>
    <t>Til fejlstedet</t>
  </si>
  <si>
    <t>Delstrækning 1</t>
  </si>
  <si>
    <t>Omregnes til:</t>
  </si>
  <si>
    <t>Skærn</t>
  </si>
  <si>
    <t>Delstrækning 2</t>
  </si>
  <si>
    <t>Skærm</t>
  </si>
  <si>
    <t>Omregnet lederlængde</t>
  </si>
  <si>
    <t>Omregnet skærmlængde</t>
  </si>
  <si>
    <t>(Skærmlængden)</t>
  </si>
  <si>
    <t>( omregnet lederlængde)</t>
  </si>
  <si>
    <t>Indsat i ovenstående formel fås:</t>
  </si>
  <si>
    <r>
      <t xml:space="preserve">Udfyld de farvede </t>
    </r>
    <r>
      <rPr>
        <b/>
        <sz val="12"/>
        <color rgb="FFFF0000"/>
        <rFont val="Times New Roman"/>
        <family val="1"/>
      </rPr>
      <t>(Gule)</t>
    </r>
    <r>
      <rPr>
        <sz val="10"/>
        <color theme="1"/>
        <rFont val="Times New Roman"/>
        <family val="2"/>
      </rPr>
      <t xml:space="preserve"> felter med nødvendige oplysninger, 
</t>
    </r>
    <r>
      <rPr>
        <b/>
        <sz val="12"/>
        <color theme="1"/>
        <rFont val="Times New Roman"/>
        <family val="1"/>
      </rPr>
      <t>skriv kun tal</t>
    </r>
    <r>
      <rPr>
        <sz val="10"/>
        <color theme="1"/>
        <rFont val="Times New Roman"/>
        <family val="2"/>
      </rPr>
      <t xml:space="preserve">
for materiale må der kun skrives:
</t>
    </r>
    <r>
      <rPr>
        <b/>
        <sz val="12"/>
        <color theme="1"/>
        <rFont val="Times New Roman"/>
        <family val="1"/>
      </rPr>
      <t>al</t>
    </r>
    <r>
      <rPr>
        <sz val="10"/>
        <color theme="1"/>
        <rFont val="Times New Roman"/>
        <family val="2"/>
      </rPr>
      <t xml:space="preserve"> for aluminium og </t>
    </r>
    <r>
      <rPr>
        <b/>
        <sz val="12"/>
        <color theme="1"/>
        <rFont val="Times New Roman"/>
        <family val="1"/>
      </rPr>
      <t>cu</t>
    </r>
    <r>
      <rPr>
        <sz val="10"/>
        <color theme="1"/>
        <rFont val="Times New Roman"/>
        <family val="2"/>
      </rPr>
      <t xml:space="preserve"> for kobber.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</si>
</sst>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\ &quot;m&quot;"/>
    <numFmt numFmtId="165" formatCode="0\ &quot;mm2&quot;"/>
    <numFmt numFmtId="166" formatCode="0.00\ &quot;m&quot;"/>
    <numFmt numFmtId="167" formatCode="#,##0.0\ &quot;m&quot;"/>
    <numFmt numFmtId="168" formatCode="#,##0.00\ &quot;m&quot;"/>
    <numFmt numFmtId="169" formatCode="0.000\ &quot;%&quot;"/>
  </numFmts>
  <fonts count="14" x14ac:knownFonts="1"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B0F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2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59999389629810485"/>
      <name val="Times New Roman"/>
      <family val="1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66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65" fontId="0" fillId="0" borderId="0" xfId="0" applyNumberFormat="1" applyBorder="1"/>
    <xf numFmtId="165" fontId="0" fillId="0" borderId="1" xfId="0" quotePrefix="1" applyNumberFormat="1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168" fontId="8" fillId="0" borderId="0" xfId="0" applyNumberFormat="1" applyFont="1" applyFill="1" applyBorder="1" applyAlignment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167" fontId="0" fillId="0" borderId="0" xfId="0" applyNumberFormat="1" applyAlignment="1"/>
    <xf numFmtId="165" fontId="12" fillId="0" borderId="0" xfId="0" applyNumberFormat="1" applyFont="1" applyBorder="1"/>
    <xf numFmtId="0" fontId="12" fillId="0" borderId="0" xfId="0" applyFont="1" applyBorder="1"/>
    <xf numFmtId="164" fontId="0" fillId="0" borderId="0" xfId="0" applyNumberFormat="1"/>
    <xf numFmtId="165" fontId="0" fillId="0" borderId="0" xfId="0" applyNumberFormat="1"/>
    <xf numFmtId="164" fontId="8" fillId="0" borderId="9" xfId="0" applyNumberFormat="1" applyFont="1" applyFill="1" applyBorder="1"/>
    <xf numFmtId="165" fontId="8" fillId="0" borderId="9" xfId="0" applyNumberFormat="1" applyFont="1" applyFill="1" applyBorder="1"/>
    <xf numFmtId="0" fontId="8" fillId="0" borderId="9" xfId="0" applyFont="1" applyFill="1" applyBorder="1" applyAlignment="1">
      <alignment horizontal="right"/>
    </xf>
    <xf numFmtId="169" fontId="0" fillId="0" borderId="1" xfId="0" applyNumberFormat="1" applyBorder="1" applyAlignment="1">
      <alignment horizontal="center"/>
    </xf>
    <xf numFmtId="0" fontId="2" fillId="0" borderId="9" xfId="0" applyFont="1" applyBorder="1"/>
    <xf numFmtId="0" fontId="1" fillId="0" borderId="0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1" fillId="0" borderId="0" xfId="0" quotePrefix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/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165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167" fontId="3" fillId="0" borderId="0" xfId="1" applyNumberFormat="1" applyFont="1" applyAlignment="1">
      <alignment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quotePrefix="1" applyBorder="1" applyAlignment="1">
      <alignment horizontal="left"/>
    </xf>
    <xf numFmtId="169" fontId="7" fillId="2" borderId="1" xfId="0" applyNumberFormat="1" applyFon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  <xf numFmtId="165" fontId="7" fillId="2" borderId="9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65" fontId="7" fillId="2" borderId="9" xfId="0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142875</xdr:rowOff>
    </xdr:from>
    <xdr:to>
      <xdr:col>16</xdr:col>
      <xdr:colOff>828675</xdr:colOff>
      <xdr:row>5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47775" y="304800"/>
          <a:ext cx="4686300" cy="523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142875</xdr:rowOff>
    </xdr:from>
    <xdr:to>
      <xdr:col>16</xdr:col>
      <xdr:colOff>828675</xdr:colOff>
      <xdr:row>5</xdr:row>
      <xdr:rowOff>19050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57400" y="304800"/>
          <a:ext cx="5057775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tabSelected="1" zoomScaleNormal="100" workbookViewId="0">
      <selection activeCell="F17" sqref="F17"/>
    </sheetView>
  </sheetViews>
  <sheetFormatPr defaultRowHeight="12.75" x14ac:dyDescent="0.2"/>
  <cols>
    <col min="1" max="1" width="9.33203125" style="4"/>
    <col min="2" max="2" width="11.33203125" bestFit="1" customWidth="1"/>
    <col min="3" max="3" width="9.33203125" style="4"/>
    <col min="4" max="4" width="2.83203125" style="4" bestFit="1" customWidth="1"/>
    <col min="5" max="5" width="3.5" bestFit="1" customWidth="1"/>
    <col min="6" max="6" width="12.6640625" bestFit="1" customWidth="1"/>
    <col min="7" max="7" width="12.6640625" style="4" customWidth="1"/>
    <col min="8" max="8" width="3.5" style="4" bestFit="1" customWidth="1"/>
    <col min="9" max="9" width="8.33203125" customWidth="1"/>
    <col min="10" max="10" width="3.33203125" style="4" bestFit="1" customWidth="1"/>
    <col min="11" max="11" width="8.6640625" customWidth="1"/>
    <col min="12" max="12" width="3" bestFit="1" customWidth="1"/>
    <col min="13" max="13" width="5.5" customWidth="1"/>
    <col min="14" max="14" width="3.1640625" bestFit="1" customWidth="1"/>
    <col min="15" max="15" width="9.5" customWidth="1"/>
    <col min="16" max="16" width="3.33203125" bestFit="1" customWidth="1"/>
    <col min="17" max="17" width="15" customWidth="1"/>
    <col min="18" max="18" width="13.83203125" bestFit="1" customWidth="1"/>
    <col min="19" max="19" width="11.83203125" bestFit="1" customWidth="1"/>
    <col min="20" max="20" width="2.6640625" style="4" bestFit="1" customWidth="1"/>
    <col min="21" max="21" width="5.6640625" style="4" bestFit="1" customWidth="1"/>
    <col min="22" max="22" width="12" bestFit="1" customWidth="1"/>
    <col min="23" max="23" width="3.33203125" style="4" bestFit="1" customWidth="1"/>
    <col min="24" max="24" width="5.6640625" style="4" bestFit="1" customWidth="1"/>
    <col min="25" max="25" width="13.5" style="4" customWidth="1"/>
    <col min="26" max="26" width="0.83203125" customWidth="1"/>
    <col min="27" max="27" width="11.83203125" bestFit="1" customWidth="1"/>
  </cols>
  <sheetData>
    <row r="1" spans="2:25" x14ac:dyDescent="0.2">
      <c r="B1" s="8" t="s">
        <v>15</v>
      </c>
      <c r="C1" s="8"/>
      <c r="D1" s="8"/>
    </row>
    <row r="6" spans="2:25" ht="13.5" thickBot="1" x14ac:dyDescent="0.25">
      <c r="I6" s="3"/>
      <c r="J6" s="3"/>
      <c r="K6" s="3"/>
      <c r="L6" s="3"/>
      <c r="M6" s="3"/>
      <c r="N6" s="3"/>
      <c r="O6" s="3"/>
    </row>
    <row r="7" spans="2:25" ht="13.5" customHeight="1" thickTop="1" x14ac:dyDescent="0.2">
      <c r="G7" s="5">
        <f>F11</f>
        <v>25</v>
      </c>
      <c r="H7" s="40" t="s">
        <v>0</v>
      </c>
      <c r="I7" s="43">
        <f>F12</f>
        <v>124</v>
      </c>
      <c r="J7" s="40" t="s">
        <v>1</v>
      </c>
      <c r="K7" s="13">
        <f>F13</f>
        <v>16</v>
      </c>
      <c r="L7" s="40" t="s">
        <v>0</v>
      </c>
      <c r="M7" s="1">
        <f>H14</f>
        <v>57</v>
      </c>
      <c r="N7" s="40" t="s">
        <v>0</v>
      </c>
      <c r="O7" s="45">
        <f>F17</f>
        <v>124</v>
      </c>
      <c r="P7" s="42" t="s">
        <v>2</v>
      </c>
      <c r="Q7" s="41">
        <f>INT(G7/G8*(I7+(K7/K8)*(M7/M8)*O7)*100)/100</f>
        <v>82.81</v>
      </c>
    </row>
    <row r="8" spans="2:25" ht="13.5" customHeight="1" thickBot="1" x14ac:dyDescent="0.25">
      <c r="G8" s="6">
        <v>200</v>
      </c>
      <c r="H8" s="40"/>
      <c r="I8" s="44"/>
      <c r="J8" s="40"/>
      <c r="K8" s="12">
        <f>F15</f>
        <v>6</v>
      </c>
      <c r="L8" s="40"/>
      <c r="M8" s="3">
        <f>H16</f>
        <v>35</v>
      </c>
      <c r="N8" s="40"/>
      <c r="O8" s="46"/>
      <c r="P8" s="40"/>
      <c r="Q8" s="41"/>
    </row>
    <row r="9" spans="2:25" ht="13.5" thickTop="1" x14ac:dyDescent="0.2">
      <c r="I9" s="3"/>
      <c r="J9" s="3"/>
      <c r="K9" s="3"/>
      <c r="L9" s="3"/>
      <c r="M9" s="3"/>
      <c r="N9" s="3"/>
      <c r="O9" s="3"/>
    </row>
    <row r="10" spans="2:25" s="4" customFormat="1" x14ac:dyDescent="0.2">
      <c r="I10" s="3"/>
      <c r="J10" s="3"/>
      <c r="K10" s="3"/>
      <c r="L10" s="3"/>
      <c r="M10" s="3"/>
      <c r="N10" s="3"/>
      <c r="O10" s="3"/>
    </row>
    <row r="11" spans="2:25" ht="16.5" thickBot="1" x14ac:dyDescent="0.3">
      <c r="B11" s="47" t="s">
        <v>13</v>
      </c>
      <c r="C11" s="47"/>
      <c r="D11" s="47"/>
      <c r="E11" s="47"/>
      <c r="F11" s="69">
        <v>25</v>
      </c>
      <c r="G11" s="14" t="s">
        <v>11</v>
      </c>
      <c r="H11"/>
      <c r="I11" s="48">
        <f>Q7</f>
        <v>82.81</v>
      </c>
      <c r="J11" s="48"/>
      <c r="K11" s="49"/>
      <c r="L11" s="50" t="s">
        <v>25</v>
      </c>
      <c r="M11" s="50"/>
      <c r="N11" s="50"/>
      <c r="O11" s="26"/>
      <c r="P11" s="26"/>
      <c r="Q11" s="26"/>
      <c r="R11" s="16"/>
      <c r="T11" s="22"/>
      <c r="U11" s="22"/>
      <c r="V11" s="4"/>
      <c r="W11" s="19"/>
      <c r="X11"/>
      <c r="Y11" s="18"/>
    </row>
    <row r="12" spans="2:25" ht="16.5" thickTop="1" x14ac:dyDescent="0.25">
      <c r="B12" s="39" t="s">
        <v>3</v>
      </c>
      <c r="C12" s="39"/>
      <c r="D12" s="39"/>
      <c r="E12" s="39"/>
      <c r="F12" s="70">
        <v>124</v>
      </c>
      <c r="G12" s="15" t="s">
        <v>7</v>
      </c>
      <c r="H12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18"/>
    </row>
    <row r="13" spans="2:25" ht="15.75" x14ac:dyDescent="0.25">
      <c r="B13" s="39" t="s">
        <v>18</v>
      </c>
      <c r="C13" s="39"/>
      <c r="D13" s="39"/>
      <c r="E13" s="39"/>
      <c r="F13" s="71">
        <v>16</v>
      </c>
      <c r="G13" s="15" t="s">
        <v>8</v>
      </c>
      <c r="H13"/>
      <c r="Q13" s="4"/>
      <c r="R13" s="4"/>
      <c r="V13" s="4"/>
      <c r="W13" s="22"/>
      <c r="X13"/>
      <c r="Y13"/>
    </row>
    <row r="14" spans="2:25" s="4" customFormat="1" ht="15.75" x14ac:dyDescent="0.25">
      <c r="B14" s="39" t="s">
        <v>20</v>
      </c>
      <c r="C14" s="39"/>
      <c r="D14" s="39"/>
      <c r="E14" s="39"/>
      <c r="F14" s="72" t="s">
        <v>4</v>
      </c>
      <c r="G14" s="15" t="s">
        <v>10</v>
      </c>
      <c r="H14" s="7">
        <f>IF(F14="cu",57,35)</f>
        <v>57</v>
      </c>
      <c r="K14" s="11" t="s">
        <v>16</v>
      </c>
      <c r="N14" s="52" t="b">
        <f>OR(F14="al",F14="cu")</f>
        <v>1</v>
      </c>
      <c r="O14" s="52"/>
      <c r="P14" s="24"/>
      <c r="Q14" s="24"/>
      <c r="R14" s="24"/>
      <c r="S14" s="24"/>
      <c r="T14" s="24"/>
      <c r="U14" s="24"/>
      <c r="V14" s="24"/>
      <c r="W14" s="24"/>
      <c r="X14" s="24"/>
    </row>
    <row r="15" spans="2:25" ht="15.75" x14ac:dyDescent="0.25">
      <c r="B15" s="39" t="s">
        <v>19</v>
      </c>
      <c r="C15" s="39"/>
      <c r="D15" s="39"/>
      <c r="E15" s="39"/>
      <c r="F15" s="71">
        <v>6</v>
      </c>
      <c r="G15" s="15" t="s">
        <v>9</v>
      </c>
      <c r="H15"/>
      <c r="P15" s="25"/>
      <c r="Q15" s="25"/>
      <c r="R15" s="25"/>
      <c r="S15" s="25"/>
      <c r="T15" s="25"/>
      <c r="U15" s="25"/>
      <c r="V15" s="4"/>
      <c r="W15" s="24"/>
      <c r="X15"/>
      <c r="Y15"/>
    </row>
    <row r="16" spans="2:25" ht="15.75" x14ac:dyDescent="0.25">
      <c r="B16" s="39" t="s">
        <v>21</v>
      </c>
      <c r="C16" s="39"/>
      <c r="D16" s="39"/>
      <c r="E16" s="39"/>
      <c r="F16" s="72" t="s">
        <v>5</v>
      </c>
      <c r="G16" s="15" t="s">
        <v>11</v>
      </c>
      <c r="H16" s="7">
        <f>IF(F16="cu",57,35)</f>
        <v>35</v>
      </c>
      <c r="K16" s="11" t="s">
        <v>16</v>
      </c>
      <c r="N16" s="52" t="b">
        <f>OR(F16="al",F16="cu")</f>
        <v>1</v>
      </c>
      <c r="O16" s="52"/>
      <c r="P16" s="25"/>
      <c r="Q16" s="25"/>
      <c r="R16" s="25"/>
      <c r="S16" s="25"/>
      <c r="T16" s="25"/>
      <c r="U16" s="25"/>
      <c r="V16" s="4"/>
      <c r="W16"/>
      <c r="X16"/>
      <c r="Y16"/>
    </row>
    <row r="17" spans="2:25" ht="15.75" x14ac:dyDescent="0.25">
      <c r="B17" s="39" t="s">
        <v>6</v>
      </c>
      <c r="C17" s="39"/>
      <c r="D17" s="39"/>
      <c r="E17" s="39"/>
      <c r="F17" s="70">
        <v>124</v>
      </c>
      <c r="G17" s="15" t="s">
        <v>12</v>
      </c>
      <c r="H17"/>
      <c r="Q17" s="4"/>
      <c r="R17" s="4"/>
      <c r="V17" s="4"/>
      <c r="W17"/>
      <c r="X17"/>
      <c r="Y17"/>
    </row>
    <row r="18" spans="2:25" ht="13.5" thickBot="1" x14ac:dyDescent="0.25"/>
    <row r="19" spans="2:25" ht="64.5" customHeight="1" thickTop="1" thickBot="1" x14ac:dyDescent="0.25">
      <c r="B19" s="53" t="s">
        <v>17</v>
      </c>
      <c r="C19" s="54"/>
      <c r="D19" s="54"/>
      <c r="E19" s="54"/>
      <c r="F19" s="54"/>
      <c r="G19" s="54"/>
      <c r="H19" s="54"/>
      <c r="I19" s="54"/>
      <c r="J19" s="54"/>
      <c r="K19" s="55"/>
      <c r="O19" s="2"/>
    </row>
    <row r="20" spans="2:25" ht="13.5" thickTop="1" x14ac:dyDescent="0.2"/>
    <row r="21" spans="2:25" x14ac:dyDescent="0.2">
      <c r="B21" s="17">
        <f>F12</f>
        <v>124</v>
      </c>
      <c r="C21" s="16">
        <f>F15</f>
        <v>6</v>
      </c>
      <c r="D21" s="17"/>
      <c r="F21" s="28" t="s">
        <v>22</v>
      </c>
      <c r="G21" s="28"/>
      <c r="H21" s="28"/>
      <c r="I21" s="57">
        <f>B21*L21/C21</f>
        <v>330.66666666666669</v>
      </c>
      <c r="J21" s="57"/>
      <c r="K21" s="57"/>
      <c r="L21" s="56">
        <f>F13</f>
        <v>16</v>
      </c>
      <c r="M21" s="56"/>
      <c r="N21" s="56"/>
    </row>
    <row r="22" spans="2:25" x14ac:dyDescent="0.2">
      <c r="B22" s="20">
        <f>I21</f>
        <v>330.66666666666669</v>
      </c>
      <c r="C22" s="16">
        <f>L21</f>
        <v>16</v>
      </c>
      <c r="D22" s="16" t="str">
        <f>F16</f>
        <v>al</v>
      </c>
      <c r="E22" s="23">
        <f>H16</f>
        <v>35</v>
      </c>
      <c r="F22" s="28" t="s">
        <v>22</v>
      </c>
      <c r="G22" s="22" t="s">
        <v>4</v>
      </c>
      <c r="H22" s="23">
        <f>H14</f>
        <v>57</v>
      </c>
      <c r="I22" s="57">
        <f>B22*H22/E22</f>
        <v>538.51428571428573</v>
      </c>
      <c r="J22" s="57"/>
      <c r="K22" s="57"/>
      <c r="L22" s="56">
        <f>L21</f>
        <v>16</v>
      </c>
      <c r="M22" s="56"/>
      <c r="N22" s="56"/>
    </row>
    <row r="24" spans="2:25" x14ac:dyDescent="0.2">
      <c r="B24" s="51" t="s">
        <v>24</v>
      </c>
      <c r="C24" s="51"/>
      <c r="D24" s="51"/>
      <c r="E24" s="51"/>
      <c r="F24" s="51"/>
      <c r="G24" s="21">
        <f>B21+I22</f>
        <v>662.51428571428573</v>
      </c>
    </row>
    <row r="25" spans="2:25" x14ac:dyDescent="0.2">
      <c r="B25" s="51" t="s">
        <v>23</v>
      </c>
      <c r="C25" s="51"/>
      <c r="D25" s="51"/>
      <c r="E25" s="51"/>
      <c r="F25" s="51"/>
      <c r="G25" s="21">
        <f>G24/2</f>
        <v>331.25714285714287</v>
      </c>
    </row>
  </sheetData>
  <sheetProtection password="C762" sheet="1" objects="1" scenarios="1"/>
  <mergeCells count="26">
    <mergeCell ref="B24:F24"/>
    <mergeCell ref="B25:F25"/>
    <mergeCell ref="N14:O14"/>
    <mergeCell ref="N16:O16"/>
    <mergeCell ref="B19:K19"/>
    <mergeCell ref="B16:E16"/>
    <mergeCell ref="B17:E17"/>
    <mergeCell ref="L21:N21"/>
    <mergeCell ref="L22:N22"/>
    <mergeCell ref="I21:K21"/>
    <mergeCell ref="I22:K22"/>
    <mergeCell ref="B13:E13"/>
    <mergeCell ref="B15:E15"/>
    <mergeCell ref="B14:E14"/>
    <mergeCell ref="H7:H8"/>
    <mergeCell ref="Q7:Q8"/>
    <mergeCell ref="P7:P8"/>
    <mergeCell ref="B12:E12"/>
    <mergeCell ref="I7:I8"/>
    <mergeCell ref="J7:J8"/>
    <mergeCell ref="L7:L8"/>
    <mergeCell ref="N7:N8"/>
    <mergeCell ref="O7:O8"/>
    <mergeCell ref="B11:E11"/>
    <mergeCell ref="I11:K11"/>
    <mergeCell ref="L11:N11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showRowColHeaders="0" workbookViewId="0">
      <selection activeCell="F1" sqref="F1"/>
    </sheetView>
  </sheetViews>
  <sheetFormatPr defaultRowHeight="12.75" x14ac:dyDescent="0.2"/>
  <cols>
    <col min="1" max="1" width="9.33203125" style="4"/>
    <col min="2" max="2" width="11.33203125" style="4" bestFit="1" customWidth="1"/>
    <col min="3" max="3" width="9.33203125" style="4"/>
    <col min="4" max="4" width="2.83203125" style="4" bestFit="1" customWidth="1"/>
    <col min="5" max="5" width="3.5" style="4" bestFit="1" customWidth="1"/>
    <col min="6" max="6" width="12.6640625" style="4" bestFit="1" customWidth="1"/>
    <col min="7" max="7" width="12.6640625" style="4" customWidth="1"/>
    <col min="8" max="8" width="3.5" style="4" bestFit="1" customWidth="1"/>
    <col min="9" max="9" width="9.83203125" style="4" customWidth="1"/>
    <col min="10" max="10" width="5" style="4" customWidth="1"/>
    <col min="11" max="11" width="8.6640625" style="4" customWidth="1"/>
    <col min="12" max="12" width="3" style="4" bestFit="1" customWidth="1"/>
    <col min="13" max="13" width="5.5" style="4" customWidth="1"/>
    <col min="14" max="14" width="3.1640625" style="4" bestFit="1" customWidth="1"/>
    <col min="15" max="15" width="9.5" style="4" customWidth="1"/>
    <col min="16" max="16" width="3.33203125" style="4" bestFit="1" customWidth="1"/>
    <col min="17" max="17" width="15" style="4" customWidth="1"/>
    <col min="18" max="18" width="13.83203125" style="4" bestFit="1" customWidth="1"/>
    <col min="19" max="19" width="11.83203125" style="4" bestFit="1" customWidth="1"/>
    <col min="20" max="20" width="2.6640625" style="4" bestFit="1" customWidth="1"/>
    <col min="21" max="21" width="5.6640625" style="4" bestFit="1" customWidth="1"/>
    <col min="22" max="22" width="12" style="4" bestFit="1" customWidth="1"/>
    <col min="23" max="23" width="3.33203125" style="4" bestFit="1" customWidth="1"/>
    <col min="24" max="24" width="5.6640625" style="4" bestFit="1" customWidth="1"/>
    <col min="25" max="25" width="13.5" style="4" customWidth="1"/>
    <col min="26" max="26" width="0.83203125" style="4" customWidth="1"/>
    <col min="27" max="27" width="11.83203125" style="4" bestFit="1" customWidth="1"/>
    <col min="28" max="16384" width="9.33203125" style="4"/>
  </cols>
  <sheetData>
    <row r="1" spans="2:17" x14ac:dyDescent="0.2">
      <c r="B1" s="8" t="s">
        <v>15</v>
      </c>
      <c r="C1" s="8"/>
      <c r="D1" s="8"/>
    </row>
    <row r="6" spans="2:17" ht="13.5" thickBot="1" x14ac:dyDescent="0.25">
      <c r="I6" s="3"/>
      <c r="J6" s="3"/>
      <c r="K6" s="3"/>
      <c r="L6" s="3"/>
      <c r="M6" s="3"/>
      <c r="N6" s="3"/>
      <c r="O6" s="3"/>
    </row>
    <row r="7" spans="2:17" ht="13.5" customHeight="1" thickTop="1" x14ac:dyDescent="0.2">
      <c r="G7" s="38">
        <f>F22</f>
        <v>28.5</v>
      </c>
      <c r="H7" s="40" t="s">
        <v>0</v>
      </c>
      <c r="I7" s="62">
        <f>F23</f>
        <v>38080</v>
      </c>
      <c r="J7" s="64" t="s">
        <v>1</v>
      </c>
      <c r="K7" s="13">
        <f>F24</f>
        <v>70</v>
      </c>
      <c r="L7" s="40" t="s">
        <v>0</v>
      </c>
      <c r="M7" s="1">
        <f>H25</f>
        <v>57</v>
      </c>
      <c r="N7" s="40" t="s">
        <v>0</v>
      </c>
      <c r="O7" s="65">
        <f>F28</f>
        <v>22242.857142857141</v>
      </c>
      <c r="P7" s="42" t="s">
        <v>2</v>
      </c>
      <c r="Q7" s="61">
        <f>INT(G7/G8*(I7+(K7/K8)*(M7/M8)*O7)*100)/100</f>
        <v>6329.73</v>
      </c>
    </row>
    <row r="8" spans="2:17" ht="13.5" customHeight="1" thickBot="1" x14ac:dyDescent="0.25">
      <c r="G8" s="6">
        <v>200</v>
      </c>
      <c r="H8" s="40"/>
      <c r="I8" s="63"/>
      <c r="J8" s="64"/>
      <c r="K8" s="12">
        <f>F26</f>
        <v>400</v>
      </c>
      <c r="L8" s="40"/>
      <c r="M8" s="3">
        <f>H27</f>
        <v>35</v>
      </c>
      <c r="N8" s="40"/>
      <c r="O8" s="66"/>
      <c r="P8" s="40"/>
      <c r="Q8" s="61"/>
    </row>
    <row r="9" spans="2:17" ht="13.5" customHeight="1" thickTop="1" x14ac:dyDescent="0.2">
      <c r="G9" s="6"/>
      <c r="H9" s="10"/>
      <c r="I9" s="29"/>
      <c r="J9" s="10"/>
      <c r="K9" s="12"/>
      <c r="L9" s="10"/>
      <c r="M9" s="3"/>
      <c r="N9" s="10"/>
      <c r="O9" s="29"/>
      <c r="P9" s="10"/>
      <c r="Q9" s="9"/>
    </row>
    <row r="10" spans="2:17" ht="13.5" customHeight="1" x14ac:dyDescent="0.25">
      <c r="B10" s="4" t="s">
        <v>26</v>
      </c>
      <c r="F10" s="70">
        <v>9100</v>
      </c>
      <c r="G10" s="71">
        <v>400</v>
      </c>
      <c r="H10" s="72" t="s">
        <v>5</v>
      </c>
      <c r="I10" s="29"/>
      <c r="J10" s="10"/>
      <c r="K10" s="31"/>
      <c r="L10" s="10"/>
      <c r="M10" s="3"/>
      <c r="N10" s="10"/>
      <c r="O10" s="29"/>
      <c r="P10" s="10"/>
      <c r="Q10" s="9"/>
    </row>
    <row r="11" spans="2:17" ht="15.75" x14ac:dyDescent="0.25">
      <c r="B11" s="4" t="s">
        <v>28</v>
      </c>
      <c r="F11" s="70">
        <v>9100</v>
      </c>
      <c r="G11" s="71">
        <v>70</v>
      </c>
      <c r="H11" s="72" t="s">
        <v>4</v>
      </c>
      <c r="I11" s="3"/>
      <c r="J11" s="3"/>
      <c r="K11" s="32"/>
      <c r="L11" s="3"/>
      <c r="M11" s="3"/>
      <c r="N11" s="3"/>
      <c r="O11" s="3"/>
    </row>
    <row r="12" spans="2:17" x14ac:dyDescent="0.2">
      <c r="I12" s="3"/>
      <c r="J12" s="3"/>
      <c r="K12" s="3"/>
      <c r="L12" s="3"/>
      <c r="M12" s="3"/>
      <c r="N12" s="3"/>
      <c r="O12" s="3"/>
    </row>
    <row r="13" spans="2:17" ht="16.5" thickBot="1" x14ac:dyDescent="0.3">
      <c r="B13" s="4" t="s">
        <v>29</v>
      </c>
      <c r="F13" s="70">
        <v>20700</v>
      </c>
      <c r="G13" s="71">
        <v>630</v>
      </c>
      <c r="H13" s="72" t="s">
        <v>5</v>
      </c>
      <c r="I13" s="58" t="s">
        <v>27</v>
      </c>
      <c r="J13" s="58"/>
      <c r="K13" s="59">
        <f>N13/G13*F13</f>
        <v>13142.857142857141</v>
      </c>
      <c r="L13" s="59"/>
      <c r="M13" s="30"/>
      <c r="N13" s="73">
        <v>400</v>
      </c>
      <c r="O13" s="73"/>
      <c r="P13" s="72" t="s">
        <v>5</v>
      </c>
    </row>
    <row r="14" spans="2:17" ht="17.25" thickTop="1" thickBot="1" x14ac:dyDescent="0.3">
      <c r="B14" s="4" t="s">
        <v>30</v>
      </c>
      <c r="F14" s="70">
        <v>20700</v>
      </c>
      <c r="G14" s="71">
        <v>50</v>
      </c>
      <c r="H14" s="72" t="s">
        <v>4</v>
      </c>
      <c r="I14" s="58" t="s">
        <v>27</v>
      </c>
      <c r="J14" s="58"/>
      <c r="K14" s="59">
        <f>N14/G14*F14</f>
        <v>28979.999999999996</v>
      </c>
      <c r="L14" s="59"/>
      <c r="M14" s="3"/>
      <c r="N14" s="73">
        <v>70</v>
      </c>
      <c r="O14" s="73"/>
      <c r="P14" s="72" t="s">
        <v>4</v>
      </c>
    </row>
    <row r="15" spans="2:17" ht="13.5" thickTop="1" x14ac:dyDescent="0.2">
      <c r="I15" s="3"/>
      <c r="J15" s="3"/>
      <c r="K15" s="3"/>
      <c r="L15" s="3"/>
      <c r="M15" s="3"/>
      <c r="N15" s="3"/>
      <c r="O15" s="3"/>
    </row>
    <row r="16" spans="2:17" x14ac:dyDescent="0.2">
      <c r="I16" s="3"/>
      <c r="J16" s="3"/>
      <c r="K16" s="3"/>
      <c r="L16" s="3"/>
      <c r="M16" s="3"/>
      <c r="N16" s="3"/>
      <c r="O16" s="3"/>
    </row>
    <row r="17" spans="2:25" x14ac:dyDescent="0.2">
      <c r="B17" s="67" t="s">
        <v>31</v>
      </c>
      <c r="C17" s="67"/>
      <c r="D17" s="67"/>
      <c r="F17" s="33">
        <f>F10+K13</f>
        <v>22242.857142857141</v>
      </c>
      <c r="G17" s="34">
        <f>N13</f>
        <v>400</v>
      </c>
      <c r="H17" s="4" t="str">
        <f>P13</f>
        <v>al</v>
      </c>
      <c r="I17" s="3"/>
      <c r="J17" s="3"/>
      <c r="K17" s="3"/>
      <c r="L17" s="3"/>
      <c r="M17" s="3"/>
      <c r="N17" s="3"/>
      <c r="O17" s="3"/>
    </row>
    <row r="18" spans="2:25" x14ac:dyDescent="0.2">
      <c r="B18" s="67" t="s">
        <v>32</v>
      </c>
      <c r="C18" s="67"/>
      <c r="D18" s="67"/>
      <c r="F18" s="33">
        <f>F11+K14</f>
        <v>38080</v>
      </c>
      <c r="G18" s="34">
        <f>N14</f>
        <v>70</v>
      </c>
      <c r="H18" s="4" t="str">
        <f>P14</f>
        <v>cu</v>
      </c>
      <c r="I18" s="3"/>
      <c r="J18" s="3"/>
      <c r="K18" s="3"/>
      <c r="L18" s="3"/>
      <c r="M18" s="3"/>
      <c r="N18" s="3"/>
      <c r="O18" s="3"/>
    </row>
    <row r="19" spans="2:25" x14ac:dyDescent="0.2">
      <c r="I19" s="3"/>
      <c r="J19" s="3"/>
      <c r="K19" s="3"/>
      <c r="L19" s="3"/>
      <c r="M19" s="3"/>
      <c r="N19" s="3"/>
      <c r="O19" s="3"/>
    </row>
    <row r="20" spans="2:25" x14ac:dyDescent="0.2">
      <c r="B20" s="67" t="s">
        <v>35</v>
      </c>
      <c r="C20" s="67"/>
      <c r="D20" s="67"/>
      <c r="E20" s="67"/>
      <c r="F20" s="67"/>
      <c r="I20" s="3"/>
      <c r="J20" s="3"/>
      <c r="K20" s="3"/>
      <c r="L20" s="3"/>
      <c r="M20" s="3"/>
      <c r="N20" s="3"/>
      <c r="O20" s="3"/>
    </row>
    <row r="21" spans="2:25" x14ac:dyDescent="0.2">
      <c r="I21" s="3"/>
      <c r="J21" s="3"/>
      <c r="K21" s="3"/>
      <c r="L21" s="3"/>
      <c r="M21" s="3"/>
      <c r="N21" s="3"/>
      <c r="O21" s="3"/>
    </row>
    <row r="22" spans="2:25" ht="16.5" thickBot="1" x14ac:dyDescent="0.3">
      <c r="B22" s="47" t="s">
        <v>13</v>
      </c>
      <c r="C22" s="47"/>
      <c r="D22" s="47"/>
      <c r="E22" s="47"/>
      <c r="F22" s="69">
        <v>28.5</v>
      </c>
      <c r="G22" s="14" t="s">
        <v>14</v>
      </c>
      <c r="I22" s="48">
        <f>Q7</f>
        <v>6329.73</v>
      </c>
      <c r="J22" s="48"/>
      <c r="K22" s="49"/>
      <c r="L22" s="50" t="s">
        <v>25</v>
      </c>
      <c r="M22" s="50"/>
      <c r="N22" s="50"/>
      <c r="O22" s="26"/>
      <c r="P22" s="26"/>
      <c r="Q22" s="26"/>
      <c r="R22" s="16"/>
      <c r="T22" s="22"/>
      <c r="U22" s="22"/>
      <c r="W22" s="19"/>
      <c r="Y22" s="18"/>
    </row>
    <row r="23" spans="2:25" ht="16.5" thickTop="1" x14ac:dyDescent="0.25">
      <c r="B23" s="39" t="s">
        <v>3</v>
      </c>
      <c r="C23" s="39"/>
      <c r="D23" s="39"/>
      <c r="E23" s="39"/>
      <c r="F23" s="35">
        <f>F18</f>
        <v>38080</v>
      </c>
      <c r="G23" s="15" t="s">
        <v>7</v>
      </c>
      <c r="I23" s="68" t="s">
        <v>33</v>
      </c>
      <c r="J23" s="68"/>
      <c r="K23" s="68"/>
      <c r="O23" s="22"/>
      <c r="P23" s="22"/>
      <c r="Q23" s="22"/>
      <c r="R23" s="22"/>
      <c r="S23" s="22"/>
      <c r="T23" s="22"/>
      <c r="U23" s="22"/>
      <c r="V23" s="22"/>
      <c r="W23" s="22"/>
      <c r="X23" s="27"/>
      <c r="Y23" s="18"/>
    </row>
    <row r="24" spans="2:25" ht="15.75" x14ac:dyDescent="0.25">
      <c r="B24" s="39" t="s">
        <v>18</v>
      </c>
      <c r="C24" s="39"/>
      <c r="D24" s="39"/>
      <c r="E24" s="39"/>
      <c r="F24" s="36">
        <f>G18</f>
        <v>70</v>
      </c>
      <c r="G24" s="15" t="s">
        <v>8</v>
      </c>
      <c r="W24" s="22"/>
    </row>
    <row r="25" spans="2:25" ht="15.75" x14ac:dyDescent="0.25">
      <c r="B25" s="39" t="s">
        <v>20</v>
      </c>
      <c r="C25" s="39"/>
      <c r="D25" s="39"/>
      <c r="E25" s="39"/>
      <c r="F25" s="37" t="str">
        <f>H18</f>
        <v>cu</v>
      </c>
      <c r="G25" s="15" t="s">
        <v>10</v>
      </c>
      <c r="H25" s="7">
        <f>IF(F25="cu",57,35)</f>
        <v>57</v>
      </c>
      <c r="K25" s="11" t="s">
        <v>16</v>
      </c>
      <c r="N25" s="52" t="b">
        <f>OR(F25="al",F25="cu")</f>
        <v>1</v>
      </c>
      <c r="O25" s="52"/>
      <c r="P25" s="24"/>
      <c r="Q25" s="24"/>
      <c r="R25" s="24"/>
      <c r="S25" s="24"/>
      <c r="T25" s="24"/>
      <c r="U25" s="24"/>
      <c r="V25" s="24"/>
      <c r="W25" s="24"/>
      <c r="X25" s="24"/>
    </row>
    <row r="26" spans="2:25" ht="15.75" x14ac:dyDescent="0.25">
      <c r="B26" s="39" t="s">
        <v>19</v>
      </c>
      <c r="C26" s="39"/>
      <c r="D26" s="39"/>
      <c r="E26" s="39"/>
      <c r="F26" s="36">
        <f>G17</f>
        <v>400</v>
      </c>
      <c r="G26" s="15" t="s">
        <v>9</v>
      </c>
      <c r="P26" s="25"/>
      <c r="Q26" s="25"/>
      <c r="R26" s="25"/>
      <c r="S26" s="25"/>
      <c r="T26" s="25"/>
      <c r="U26" s="25"/>
      <c r="W26" s="24"/>
    </row>
    <row r="27" spans="2:25" ht="15.75" x14ac:dyDescent="0.25">
      <c r="B27" s="39" t="s">
        <v>21</v>
      </c>
      <c r="C27" s="39"/>
      <c r="D27" s="39"/>
      <c r="E27" s="39"/>
      <c r="F27" s="37" t="str">
        <f>H17</f>
        <v>al</v>
      </c>
      <c r="G27" s="15" t="s">
        <v>11</v>
      </c>
      <c r="H27" s="7">
        <f>IF(F27="cu",57,35)</f>
        <v>35</v>
      </c>
      <c r="K27" s="11" t="s">
        <v>16</v>
      </c>
      <c r="N27" s="52" t="b">
        <f>OR(F27="al",F27="cu")</f>
        <v>1</v>
      </c>
      <c r="O27" s="52"/>
      <c r="P27" s="25"/>
      <c r="Q27" s="25"/>
      <c r="R27" s="25"/>
      <c r="S27" s="25"/>
      <c r="T27" s="25"/>
      <c r="U27" s="25"/>
    </row>
    <row r="28" spans="2:25" ht="15.75" x14ac:dyDescent="0.25">
      <c r="B28" s="39" t="s">
        <v>6</v>
      </c>
      <c r="C28" s="39"/>
      <c r="D28" s="39"/>
      <c r="E28" s="39"/>
      <c r="F28" s="35">
        <f>F17</f>
        <v>22242.857142857141</v>
      </c>
      <c r="G28" s="15" t="s">
        <v>12</v>
      </c>
      <c r="I28" s="60" t="s">
        <v>34</v>
      </c>
      <c r="J28" s="60"/>
      <c r="K28" s="60"/>
      <c r="L28" s="60"/>
    </row>
    <row r="29" spans="2:25" ht="13.5" thickBot="1" x14ac:dyDescent="0.25"/>
    <row r="30" spans="2:25" ht="64.5" customHeight="1" thickTop="1" thickBot="1" x14ac:dyDescent="0.25">
      <c r="B30" s="53" t="s">
        <v>36</v>
      </c>
      <c r="C30" s="54"/>
      <c r="D30" s="54"/>
      <c r="E30" s="54"/>
      <c r="F30" s="54"/>
      <c r="G30" s="54"/>
      <c r="H30" s="54"/>
      <c r="I30" s="54"/>
      <c r="J30" s="54"/>
      <c r="K30" s="55"/>
      <c r="O30" s="2"/>
    </row>
    <row r="31" spans="2:25" ht="13.5" thickTop="1" x14ac:dyDescent="0.2"/>
    <row r="32" spans="2:25" x14ac:dyDescent="0.2">
      <c r="B32" s="17"/>
      <c r="C32" s="16"/>
      <c r="D32" s="17"/>
      <c r="F32" s="28"/>
      <c r="G32" s="28"/>
      <c r="H32" s="28"/>
      <c r="I32" s="57"/>
      <c r="J32" s="57"/>
      <c r="K32" s="57"/>
      <c r="L32" s="56"/>
      <c r="M32" s="56"/>
      <c r="N32" s="56"/>
    </row>
    <row r="33" spans="2:14" x14ac:dyDescent="0.2">
      <c r="B33" s="20"/>
      <c r="C33" s="16"/>
      <c r="D33" s="16"/>
      <c r="E33" s="23"/>
      <c r="F33" s="28"/>
      <c r="G33" s="22"/>
      <c r="H33" s="23"/>
      <c r="I33" s="57"/>
      <c r="J33" s="57"/>
      <c r="K33" s="57"/>
      <c r="L33" s="56"/>
      <c r="M33" s="56"/>
      <c r="N33" s="56"/>
    </row>
    <row r="35" spans="2:14" x14ac:dyDescent="0.2">
      <c r="B35" s="51"/>
      <c r="C35" s="51"/>
      <c r="D35" s="51"/>
      <c r="E35" s="51"/>
      <c r="F35" s="51"/>
      <c r="G35" s="21"/>
    </row>
    <row r="36" spans="2:14" x14ac:dyDescent="0.2">
      <c r="B36" s="51"/>
      <c r="C36" s="51"/>
      <c r="D36" s="51"/>
      <c r="E36" s="51"/>
      <c r="F36" s="51"/>
      <c r="G36" s="21"/>
    </row>
  </sheetData>
  <sheetProtection password="C762" sheet="1" objects="1" scenarios="1"/>
  <mergeCells count="37">
    <mergeCell ref="B23:E23"/>
    <mergeCell ref="K14:L14"/>
    <mergeCell ref="N14:O14"/>
    <mergeCell ref="B20:F20"/>
    <mergeCell ref="I23:K23"/>
    <mergeCell ref="B26:E26"/>
    <mergeCell ref="B27:E27"/>
    <mergeCell ref="N27:O27"/>
    <mergeCell ref="P7:P8"/>
    <mergeCell ref="Q7:Q8"/>
    <mergeCell ref="B22:E22"/>
    <mergeCell ref="I22:K22"/>
    <mergeCell ref="L22:N22"/>
    <mergeCell ref="H7:H8"/>
    <mergeCell ref="I7:I8"/>
    <mergeCell ref="J7:J8"/>
    <mergeCell ref="L7:L8"/>
    <mergeCell ref="N7:N8"/>
    <mergeCell ref="O7:O8"/>
    <mergeCell ref="B17:D17"/>
    <mergeCell ref="B18:D18"/>
    <mergeCell ref="B35:F35"/>
    <mergeCell ref="B36:F36"/>
    <mergeCell ref="N13:O13"/>
    <mergeCell ref="I13:J13"/>
    <mergeCell ref="K13:L13"/>
    <mergeCell ref="I14:J14"/>
    <mergeCell ref="B28:E28"/>
    <mergeCell ref="B30:K30"/>
    <mergeCell ref="I32:K32"/>
    <mergeCell ref="L32:N32"/>
    <mergeCell ref="I33:K33"/>
    <mergeCell ref="L33:N33"/>
    <mergeCell ref="I28:L28"/>
    <mergeCell ref="B24:E24"/>
    <mergeCell ref="B25:E25"/>
    <mergeCell ref="N25:O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Almindelig</vt:lpstr>
      <vt:lpstr>Avanceret</vt:lpstr>
      <vt:lpstr>De_tre</vt:lpstr>
    </vt:vector>
  </TitlesOfParts>
  <Company>Skolegade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 Pedersen</dc:creator>
  <cp:lastModifiedBy>Administrator</cp:lastModifiedBy>
  <cp:lastPrinted>2012-06-09T14:12:26Z</cp:lastPrinted>
  <dcterms:created xsi:type="dcterms:W3CDTF">2010-06-11T16:39:05Z</dcterms:created>
  <dcterms:modified xsi:type="dcterms:W3CDTF">2016-04-12T15:15:14Z</dcterms:modified>
</cp:coreProperties>
</file>